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335" windowHeight="5625" activeTab="0"/>
  </bookViews>
  <sheets>
    <sheet name="План ГРО 2023" sheetId="1" r:id="rId1"/>
  </sheets>
  <definedNames>
    <definedName name="_xlnm.Print_Area" localSheetId="0">'План ГРО 2023'!$A$1:$DA$71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<sst xmlns="http://schemas.openxmlformats.org/spreadsheetml/2006/main" count="187" uniqueCount="130">
  <si>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</si>
  <si>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</si>
  <si>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</si>
  <si>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</si>
  <si>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</si>
  <si>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</si>
  <si>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</si>
  <si>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</si>
  <si>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</si>
  <si>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</si>
  <si>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</si>
  <si>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</si>
  <si>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</si>
  <si>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</si>
  <si>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</si>
  <si>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</si>
  <si>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</si>
  <si>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</si>
  <si>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</si>
  <si>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</si>
  <si>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</si>
  <si>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</si>
  <si>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</si>
  <si>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</si>
  <si>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</si>
  <si>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</si>
  <si>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</si>
  <si>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</si>
  <si>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</si>
  <si>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</si>
  <si>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</si>
  <si>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</si>
  <si>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</si>
  <si>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</si>
  <si>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</si>
  <si>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</si>
  <si>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</si>
  <si>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</si>
  <si>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</si>
  <si>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</si>
  <si>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</si>
  <si>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</si>
  <si>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</si>
  <si>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</si>
  <si>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</si>
  <si>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</si>
  <si>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</si>
  <si>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</si>
  <si>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</si>
  <si>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</si>
  <si>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</si>
  <si>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</si>
  <si>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</si>
  <si>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</si>
  <si>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</si>
  <si>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</si>
  <si>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</si>
  <si>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</si>
  <si>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</si>
  <si>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</si>
  <si>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</si>
  <si>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</si>
  <si>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</si>
  <si>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</si>
  <si>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</si>
  <si>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</si>
  <si>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</si>
  <si>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</si>
  <si>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</si>
  <si>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</si>
  <si>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</si>
  <si>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</si>
  <si>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</si>
  <si>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</si>
  <si>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</si>
  <si>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</si>
  <si>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</si>
  <si>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</si>
  <si>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</si>
  <si>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</si>
  <si>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</si>
  <si>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</si>
  <si>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</si>
  <si>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</si>
  <si>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</si>
  <si>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</si>
  <si>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</si>
  <si>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</si>
  <si>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</si>
  <si>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</si>
  <si>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</si>
  <si>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</si>
  <si>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</si>
  <si>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</si>
  <si>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</si>
  <si>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</si>
  <si>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</si>
  <si>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</si>
  <si>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</si>
  <si>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</si>
  <si>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</si>
  <si>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</si>
  <si>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</si>
  <si>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</si>
  <si>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</si>
  <si>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</si>
  <si>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</si>
  <si>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</si>
  <si>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</si>
  <si>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</si>
  <si>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</si>
  <si>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</si>
  <si>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</si>
  <si>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</si>
  <si>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</si>
  <si>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</si>
  <si>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</si>
  <si>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</si>
  <si>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</si>
  <si>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</si>
  <si>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</si>
  <si>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</si>
  <si>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</si>
  <si>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</si>
  <si>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</si>
  <si>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</si>
  <si>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Тульской области</t>
  </si>
  <si>
    <t>АО "Газпром газораспределение Тула"</t>
  </si>
  <si>
    <t>23</t>
  </si>
  <si>
    <t>Плановые
показатели ГРО 
на 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</si>
</sst>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40">
      <selection activeCell="EN52" sqref="EN52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127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65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128</v>
      </c>
      <c r="CF4" s="17"/>
      <c r="CG4" s="17"/>
      <c r="CH4" s="17"/>
      <c r="CI4" s="18" t="s">
        <v>72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126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75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60.7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76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6" t="s">
        <v>129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77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2">
        <f>CH12+CH13+CH14+CH19+CH20</f>
        <v>2866352.73</v>
      </c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30" t="s">
        <v>4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1"/>
      <c r="BX12" s="19" t="s">
        <v>77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32">
        <v>1295029.57</v>
      </c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4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30" t="s">
        <v>6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1"/>
      <c r="BX13" s="19" t="s">
        <v>77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32">
        <v>387733.03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30" t="s">
        <v>85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1"/>
      <c r="BX14" s="19" t="s">
        <v>77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32">
        <f>SUM(CH15:DA18)</f>
        <v>260282.06999999998</v>
      </c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77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v>184698.83</v>
      </c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77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v>15775.53</v>
      </c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77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v>41942.56</v>
      </c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77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v>17865.15</v>
      </c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5" customFormat="1" ht="11.25">
      <c r="A19" s="27" t="s">
        <v>12</v>
      </c>
      <c r="B19" s="28"/>
      <c r="C19" s="28"/>
      <c r="D19" s="28"/>
      <c r="E19" s="28"/>
      <c r="F19" s="28"/>
      <c r="G19" s="28"/>
      <c r="H19" s="29"/>
      <c r="I19" s="9"/>
      <c r="J19" s="30" t="s">
        <v>88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1"/>
      <c r="BX19" s="19" t="s">
        <v>77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32">
        <v>303698.68</v>
      </c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5" customFormat="1" ht="11.25">
      <c r="A20" s="27" t="s">
        <v>13</v>
      </c>
      <c r="B20" s="28"/>
      <c r="C20" s="28"/>
      <c r="D20" s="28"/>
      <c r="E20" s="28"/>
      <c r="F20" s="28"/>
      <c r="G20" s="28"/>
      <c r="H20" s="29"/>
      <c r="I20" s="9"/>
      <c r="J20" s="30" t="s">
        <v>124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1"/>
      <c r="BX20" s="19" t="s">
        <v>77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2">
        <f>CH21+CH26+CH29+CH34+CH44+CH45</f>
        <v>619609.3799999999</v>
      </c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s="5" customFormat="1" ht="11.25">
      <c r="A21" s="27" t="s">
        <v>14</v>
      </c>
      <c r="B21" s="28"/>
      <c r="C21" s="28"/>
      <c r="D21" s="28"/>
      <c r="E21" s="28"/>
      <c r="F21" s="28"/>
      <c r="G21" s="28"/>
      <c r="H21" s="29"/>
      <c r="I21" s="9"/>
      <c r="J21" s="30" t="s">
        <v>89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19" t="s">
        <v>77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2">
        <f>CH22+CH23+CH24+CH25</f>
        <v>192185.68</v>
      </c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9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77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v>30001.99</v>
      </c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77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v>161105.93</v>
      </c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77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19">
        <v>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77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v>1077.76</v>
      </c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6"/>
    </row>
    <row r="26" spans="1:105" s="5" customFormat="1" ht="11.25">
      <c r="A26" s="27" t="s">
        <v>23</v>
      </c>
      <c r="B26" s="28"/>
      <c r="C26" s="28"/>
      <c r="D26" s="28"/>
      <c r="E26" s="28"/>
      <c r="F26" s="28"/>
      <c r="G26" s="28"/>
      <c r="H26" s="29"/>
      <c r="I26" s="9"/>
      <c r="J26" s="30" t="s">
        <v>66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1"/>
      <c r="BX26" s="19" t="s">
        <v>77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32">
        <f>SUM(CH27:DA28)</f>
        <v>1624.17</v>
      </c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4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77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19">
        <v>328.36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77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v>1295.81</v>
      </c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6"/>
    </row>
    <row r="29" spans="1:105" s="5" customFormat="1" ht="11.25">
      <c r="A29" s="27" t="s">
        <v>26</v>
      </c>
      <c r="B29" s="28"/>
      <c r="C29" s="28"/>
      <c r="D29" s="28"/>
      <c r="E29" s="28"/>
      <c r="F29" s="28"/>
      <c r="G29" s="28"/>
      <c r="H29" s="29"/>
      <c r="I29" s="9"/>
      <c r="J29" s="30" t="s">
        <v>94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1"/>
      <c r="BX29" s="19" t="s">
        <v>77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32">
        <f>SUM(CH30:DA33)</f>
        <v>114381.51</v>
      </c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4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77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v>111287.48</v>
      </c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6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77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v>51.08</v>
      </c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6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77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v>1697.79</v>
      </c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6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77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v>1345.16</v>
      </c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6"/>
    </row>
    <row r="34" spans="1:105" s="5" customFormat="1" ht="11.25">
      <c r="A34" s="27" t="s">
        <v>40</v>
      </c>
      <c r="B34" s="28"/>
      <c r="C34" s="28"/>
      <c r="D34" s="28"/>
      <c r="E34" s="28"/>
      <c r="F34" s="28"/>
      <c r="G34" s="28"/>
      <c r="H34" s="29"/>
      <c r="I34" s="9"/>
      <c r="J34" s="30" t="s">
        <v>79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1"/>
      <c r="BX34" s="19" t="s">
        <v>77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32">
        <f>SUM(CH35:CX39)</f>
        <v>239842.22999999998</v>
      </c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4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77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v>6232.05</v>
      </c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6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77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v>10101.04</v>
      </c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6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77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v>7052.9</v>
      </c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6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77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v>1729.47</v>
      </c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6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77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SUM(CH40:DA43)</f>
        <v>214726.77</v>
      </c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6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77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v>0</v>
      </c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6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77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v>70541.43</v>
      </c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6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77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v>7117.15</v>
      </c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6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77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v>137068.19</v>
      </c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</row>
    <row r="44" spans="1:105" s="5" customFormat="1" ht="11.25" customHeight="1">
      <c r="A44" s="27" t="s">
        <v>41</v>
      </c>
      <c r="B44" s="28"/>
      <c r="C44" s="28"/>
      <c r="D44" s="28"/>
      <c r="E44" s="28"/>
      <c r="F44" s="28"/>
      <c r="G44" s="28"/>
      <c r="H44" s="29"/>
      <c r="I44" s="9"/>
      <c r="J44" s="30" t="s">
        <v>31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1"/>
      <c r="BX44" s="19" t="s">
        <v>77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32">
        <v>20341.95</v>
      </c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4"/>
    </row>
    <row r="45" spans="1:105" s="5" customFormat="1" ht="11.25" customHeight="1">
      <c r="A45" s="27" t="s">
        <v>42</v>
      </c>
      <c r="B45" s="28"/>
      <c r="C45" s="28"/>
      <c r="D45" s="28"/>
      <c r="E45" s="28"/>
      <c r="F45" s="28"/>
      <c r="G45" s="28"/>
      <c r="H45" s="29"/>
      <c r="I45" s="9"/>
      <c r="J45" s="30" t="s">
        <v>32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1"/>
      <c r="BX45" s="19" t="s">
        <v>77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32">
        <f>SUM(CH46:DA51)</f>
        <v>51233.840000000004</v>
      </c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4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77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v>749.33</v>
      </c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6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77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v>13506.26</v>
      </c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6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77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v>1073.69</v>
      </c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6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77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6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77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v>28284.49</v>
      </c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6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77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v>7620.07</v>
      </c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6"/>
    </row>
    <row r="52" spans="1:105" s="5" customFormat="1" ht="11.25" customHeight="1">
      <c r="A52" s="27">
        <v>2</v>
      </c>
      <c r="B52" s="28"/>
      <c r="C52" s="28"/>
      <c r="D52" s="28"/>
      <c r="E52" s="28"/>
      <c r="F52" s="28"/>
      <c r="G52" s="28"/>
      <c r="H52" s="29"/>
      <c r="I52" s="9"/>
      <c r="J52" s="30" t="s">
        <v>35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1"/>
      <c r="BX52" s="19" t="s">
        <v>77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2">
        <v>9234.46</v>
      </c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4"/>
    </row>
    <row r="53" spans="1:105" s="5" customFormat="1" ht="11.25" customHeight="1">
      <c r="A53" s="27">
        <v>3</v>
      </c>
      <c r="B53" s="28"/>
      <c r="C53" s="28"/>
      <c r="D53" s="28"/>
      <c r="E53" s="28"/>
      <c r="F53" s="28"/>
      <c r="G53" s="28"/>
      <c r="H53" s="29"/>
      <c r="I53" s="9"/>
      <c r="J53" s="30" t="s">
        <v>80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1"/>
      <c r="BX53" s="19" t="s">
        <v>77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32">
        <f>SUM(CH54:DA58)</f>
        <v>20327.69</v>
      </c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77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v>3235.21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6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77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v>834.83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6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77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v>10942.03</v>
      </c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6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77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6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77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v>5315.62</v>
      </c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</row>
    <row r="59" spans="1:105" s="5" customFormat="1" ht="11.25">
      <c r="A59" s="27">
        <v>4</v>
      </c>
      <c r="B59" s="28"/>
      <c r="C59" s="28"/>
      <c r="D59" s="28"/>
      <c r="E59" s="28"/>
      <c r="F59" s="28"/>
      <c r="G59" s="28"/>
      <c r="H59" s="29"/>
      <c r="I59" s="9"/>
      <c r="J59" s="30" t="s">
        <v>68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1"/>
      <c r="BX59" s="19" t="s">
        <v>77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32">
        <f>CH60+CH65</f>
        <v>2735.5075</v>
      </c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4"/>
    </row>
    <row r="60" spans="1:105" s="5" customFormat="1" ht="11.25">
      <c r="A60" s="27" t="s">
        <v>53</v>
      </c>
      <c r="B60" s="28"/>
      <c r="C60" s="28"/>
      <c r="D60" s="28"/>
      <c r="E60" s="28"/>
      <c r="F60" s="28"/>
      <c r="G60" s="28"/>
      <c r="H60" s="29"/>
      <c r="I60" s="9"/>
      <c r="J60" s="30" t="s">
        <v>52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1"/>
      <c r="BX60" s="19" t="s">
        <v>77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2">
        <v>0</v>
      </c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5" s="5" customFormat="1" ht="11.25">
      <c r="A61" s="19" t="s">
        <v>69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77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19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70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77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19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77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19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77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19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7" t="s">
        <v>81</v>
      </c>
      <c r="B65" s="28"/>
      <c r="C65" s="28"/>
      <c r="D65" s="28"/>
      <c r="E65" s="28"/>
      <c r="F65" s="28"/>
      <c r="G65" s="28"/>
      <c r="H65" s="29"/>
      <c r="I65" s="9"/>
      <c r="J65" s="30" t="s">
        <v>57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1"/>
      <c r="BX65" s="19" t="s">
        <v>77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32">
        <v>2735.5075</v>
      </c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4"/>
    </row>
    <row r="66" spans="1:105" s="5" customFormat="1" ht="11.25">
      <c r="A66" s="27">
        <v>5</v>
      </c>
      <c r="B66" s="28"/>
      <c r="C66" s="28"/>
      <c r="D66" s="28"/>
      <c r="E66" s="28"/>
      <c r="F66" s="28"/>
      <c r="G66" s="28"/>
      <c r="H66" s="29"/>
      <c r="I66" s="9"/>
      <c r="J66" s="30" t="s">
        <v>58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1"/>
      <c r="BX66" s="19" t="s">
        <v>77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2">
        <v>1932281.84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4"/>
    </row>
    <row r="67" spans="1:105" s="5" customFormat="1" ht="11.25">
      <c r="A67" s="27" t="s">
        <v>59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9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71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v>1850</v>
      </c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6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v>10999.32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6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82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37">
        <v>602</v>
      </c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9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83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37">
        <v>49</v>
      </c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9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Рассохина Маргарита Анатольевна</cp:lastModifiedBy>
  <cp:lastPrinted>2023-03-02T11:45:26Z</cp:lastPrinted>
  <dcterms:created xsi:type="dcterms:W3CDTF">2018-10-15T12:06:40Z</dcterms:created>
  <dcterms:modified xsi:type="dcterms:W3CDTF">2023-03-02T11:53:42Z</dcterms:modified>
  <cp:category/>
  <cp:version/>
  <cp:contentType/>
  <cp:contentStatus/>
</cp:coreProperties>
</file>