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5 май 2022\"/>
    </mc:Choice>
  </mc:AlternateContent>
  <bookViews>
    <workbookView xWindow="480" yWindow="150" windowWidth="22995" windowHeight="9525" tabRatio="931"/>
  </bookViews>
  <sheets>
    <sheet name="май 2022" sheetId="11" r:id="rId1"/>
  </sheets>
  <definedNames>
    <definedName name="_xlnm.Print_Area" localSheetId="0">'май 2022'!$A$1:$P$33</definedName>
  </definedNames>
  <calcPr calcId="152511" refMode="R1C1"/>
</workbook>
</file>

<file path=xl/calcChain.xml><?xml version="1.0" encoding="utf-8"?>
<calcChain xmlns="http://schemas.openxmlformats.org/spreadsheetml/2006/main">
  <c r="E17" i="11" l="1"/>
  <c r="F17" i="11"/>
  <c r="F19" i="11"/>
  <c r="P31" i="11"/>
  <c r="O31" i="11"/>
  <c r="P19" i="11"/>
  <c r="O19" i="11"/>
  <c r="P17" i="11"/>
  <c r="O17" i="11"/>
  <c r="N31" i="11"/>
  <c r="M31" i="11"/>
  <c r="N21" i="11"/>
  <c r="M21" i="11"/>
  <c r="N20" i="11"/>
  <c r="M20" i="11"/>
  <c r="N19" i="11"/>
  <c r="M19" i="11"/>
  <c r="N17" i="11"/>
  <c r="M17" i="11"/>
  <c r="H17" i="11"/>
  <c r="F29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<sst xmlns="http://schemas.openxmlformats.org/spreadsheetml/2006/main" count="55" uniqueCount="39">
  <si>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</si>
  <si>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</si>
  <si>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</si>
  <si>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</si>
  <si>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</si>
  <si>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</si>
  <si>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</si>
  <si>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</si>
  <si>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</si>
  <si>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</si>
  <si>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</si>
  <si>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</si>
  <si>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</si>
  <si>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</si>
  <si>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</si>
  <si>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</si>
  <si>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</si>
  <si>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</si>
  <si>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</si>
  <si>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</si>
  <si>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</si>
  <si>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</si>
  <si>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</si>
  <si>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</si>
  <si>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</si>
  <si>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</si>
  <si>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</si>
  <si>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</si>
  <si>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</si>
  <si>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</si>
  <si>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</si>
  <si>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</si>
  <si>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</si>
  <si>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</si>
  <si>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</si>
  <si>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</si>
  <si>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</si>
  <si>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</si>
  <si>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май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</si>
</sst>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E18" sqref="E1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3" t="s">
        <v>12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ht="20.25" x14ac:dyDescent="0.3">
      <c r="A8" s="63" t="s">
        <v>25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</row>
    <row r="9" spans="1:16" ht="18.75" x14ac:dyDescent="0.25">
      <c r="G9" s="4"/>
      <c r="H9" s="4"/>
      <c r="I9" s="4"/>
      <c r="J9" s="64" t="s">
        <v>0</v>
      </c>
      <c r="K9" s="64"/>
      <c r="L9" s="64"/>
      <c r="M9" s="64"/>
      <c r="N9" s="10" t="s">
        <v>34</v>
      </c>
      <c r="O9" s="80" t="s">
        <v>38</v>
      </c>
      <c r="P9" s="80"/>
    </row>
    <row r="10" spans="1:16" ht="6" customHeight="1" thickBot="1" x14ac:dyDescent="0.3"/>
    <row r="11" spans="1:16" ht="36.75" customHeight="1" x14ac:dyDescent="0.25">
      <c r="A11" s="65" t="s">
        <v>1</v>
      </c>
      <c r="B11" s="68" t="s">
        <v>2</v>
      </c>
      <c r="C11" s="68"/>
      <c r="D11" s="68"/>
      <c r="E11" s="70" t="s">
        <v>13</v>
      </c>
      <c r="F11" s="71"/>
      <c r="G11" s="72" t="s">
        <v>24</v>
      </c>
      <c r="H11" s="73"/>
      <c r="I11" s="73"/>
      <c r="J11" s="73"/>
      <c r="K11" s="73"/>
      <c r="L11" s="74"/>
      <c r="M11" s="70" t="s">
        <v>14</v>
      </c>
      <c r="N11" s="71"/>
      <c r="O11" s="75" t="s">
        <v>32</v>
      </c>
      <c r="P11" s="76"/>
    </row>
    <row r="12" spans="1:16" s="1" customFormat="1" x14ac:dyDescent="0.25">
      <c r="A12" s="66"/>
      <c r="B12" s="69"/>
      <c r="C12" s="69"/>
      <c r="D12" s="69"/>
      <c r="E12" s="77" t="s">
        <v>3</v>
      </c>
      <c r="F12" s="79" t="s">
        <v>15</v>
      </c>
      <c r="G12" s="102" t="s">
        <v>3</v>
      </c>
      <c r="H12" s="97" t="s">
        <v>15</v>
      </c>
      <c r="I12" s="99" t="s">
        <v>4</v>
      </c>
      <c r="J12" s="100"/>
      <c r="K12" s="100"/>
      <c r="L12" s="101"/>
      <c r="M12" s="78" t="s">
        <v>3</v>
      </c>
      <c r="N12" s="79" t="s">
        <v>15</v>
      </c>
      <c r="O12" s="78" t="s">
        <v>3</v>
      </c>
      <c r="P12" s="79" t="s">
        <v>15</v>
      </c>
    </row>
    <row r="13" spans="1:16" s="1" customFormat="1" x14ac:dyDescent="0.25">
      <c r="A13" s="66"/>
      <c r="B13" s="69"/>
      <c r="C13" s="69"/>
      <c r="D13" s="69"/>
      <c r="E13" s="77"/>
      <c r="F13" s="79"/>
      <c r="G13" s="78"/>
      <c r="H13" s="98"/>
      <c r="I13" s="103" t="s">
        <v>16</v>
      </c>
      <c r="J13" s="104" t="s">
        <v>17</v>
      </c>
      <c r="K13" s="104"/>
      <c r="L13" s="105"/>
      <c r="M13" s="78"/>
      <c r="N13" s="79"/>
      <c r="O13" s="78"/>
      <c r="P13" s="79"/>
    </row>
    <row r="14" spans="1:16" ht="38.25" x14ac:dyDescent="0.25">
      <c r="A14" s="66"/>
      <c r="B14" s="69"/>
      <c r="C14" s="69"/>
      <c r="D14" s="69"/>
      <c r="E14" s="77"/>
      <c r="F14" s="79"/>
      <c r="G14" s="78"/>
      <c r="H14" s="98"/>
      <c r="I14" s="103"/>
      <c r="J14" s="12" t="s">
        <v>31</v>
      </c>
      <c r="K14" s="12" t="s">
        <v>18</v>
      </c>
      <c r="L14" s="9" t="s">
        <v>33</v>
      </c>
      <c r="M14" s="78"/>
      <c r="N14" s="79"/>
      <c r="O14" s="78"/>
      <c r="P14" s="79"/>
    </row>
    <row r="15" spans="1:16" x14ac:dyDescent="0.25">
      <c r="A15" s="67"/>
      <c r="B15" s="106">
        <v>1</v>
      </c>
      <c r="C15" s="106"/>
      <c r="D15" s="107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4" t="s">
        <v>30</v>
      </c>
      <c r="C16" s="96" t="s">
        <v>5</v>
      </c>
      <c r="D16" s="39" t="s">
        <v>6</v>
      </c>
      <c r="E16" s="45">
        <v>41</v>
      </c>
      <c r="F16" s="46">
        <v>198.76</v>
      </c>
      <c r="G16" s="49">
        <v>12</v>
      </c>
      <c r="H16" s="50">
        <v>59</v>
      </c>
      <c r="I16" s="40">
        <v>4</v>
      </c>
      <c r="J16" s="40">
        <v>7</v>
      </c>
      <c r="K16" s="40">
        <v>1</v>
      </c>
      <c r="L16" s="40">
        <v>0</v>
      </c>
      <c r="M16" s="40">
        <v>7</v>
      </c>
      <c r="N16" s="41">
        <v>34.53</v>
      </c>
      <c r="O16" s="42">
        <v>18</v>
      </c>
      <c r="P16" s="62">
        <v>90</v>
      </c>
    </row>
    <row r="17" spans="1:16" x14ac:dyDescent="0.25">
      <c r="A17" s="31">
        <v>2</v>
      </c>
      <c r="B17" s="95"/>
      <c r="C17" s="87"/>
      <c r="D17" s="24" t="s">
        <v>7</v>
      </c>
      <c r="E17" s="45">
        <f>2+18+65+16</f>
        <v>101</v>
      </c>
      <c r="F17" s="46">
        <f>1406+20.9+58.03+85.35</f>
        <v>1570.28</v>
      </c>
      <c r="G17" s="49">
        <v>15</v>
      </c>
      <c r="H17" s="50">
        <f>47.83+39.01</f>
        <v>86.84</v>
      </c>
      <c r="I17" s="40">
        <v>1</v>
      </c>
      <c r="J17" s="40">
        <v>11</v>
      </c>
      <c r="K17" s="43">
        <v>0</v>
      </c>
      <c r="L17" s="40">
        <v>3</v>
      </c>
      <c r="M17" s="40">
        <f>50+8+8</f>
        <v>66</v>
      </c>
      <c r="N17" s="41">
        <f>248.73+75.68+32.3</f>
        <v>356.71</v>
      </c>
      <c r="O17" s="42">
        <f>21+31+4</f>
        <v>56</v>
      </c>
      <c r="P17" s="62">
        <f>99.14+132.04+18.89</f>
        <v>250.07</v>
      </c>
    </row>
    <row r="18" spans="1:16" x14ac:dyDescent="0.25">
      <c r="A18" s="30">
        <v>3</v>
      </c>
      <c r="B18" s="95"/>
      <c r="C18" s="87" t="s">
        <v>8</v>
      </c>
      <c r="D18" s="24" t="s">
        <v>6</v>
      </c>
      <c r="E18" s="45">
        <v>2</v>
      </c>
      <c r="F18" s="47">
        <v>8.2799999999999994</v>
      </c>
      <c r="G18" s="49">
        <v>0</v>
      </c>
      <c r="H18" s="50">
        <v>0</v>
      </c>
      <c r="I18" s="43">
        <v>0</v>
      </c>
      <c r="J18" s="43">
        <v>0</v>
      </c>
      <c r="K18" s="40">
        <v>0</v>
      </c>
      <c r="L18" s="43">
        <v>0</v>
      </c>
      <c r="M18" s="43">
        <v>1</v>
      </c>
      <c r="N18" s="41">
        <v>3.58</v>
      </c>
      <c r="O18" s="44">
        <v>0</v>
      </c>
      <c r="P18" s="62">
        <v>0</v>
      </c>
    </row>
    <row r="19" spans="1:16" x14ac:dyDescent="0.25">
      <c r="A19" s="31">
        <v>4</v>
      </c>
      <c r="B19" s="95"/>
      <c r="C19" s="87"/>
      <c r="D19" s="24" t="s">
        <v>7</v>
      </c>
      <c r="E19" s="45">
        <v>3</v>
      </c>
      <c r="F19" s="48">
        <f>46.5+2122.75</f>
        <v>2169.25</v>
      </c>
      <c r="G19" s="49">
        <v>0</v>
      </c>
      <c r="H19" s="50">
        <v>0</v>
      </c>
      <c r="I19" s="43">
        <v>0</v>
      </c>
      <c r="J19" s="40">
        <v>0</v>
      </c>
      <c r="K19" s="43">
        <v>0</v>
      </c>
      <c r="L19" s="43">
        <v>0</v>
      </c>
      <c r="M19" s="40">
        <f>1+1+2</f>
        <v>4</v>
      </c>
      <c r="N19" s="41">
        <f>11.5+5.6+43.4</f>
        <v>60.5</v>
      </c>
      <c r="O19" s="44">
        <f>1+2</f>
        <v>3</v>
      </c>
      <c r="P19" s="62">
        <f>1750+73.48</f>
        <v>1823.48</v>
      </c>
    </row>
    <row r="20" spans="1:16" x14ac:dyDescent="0.25">
      <c r="A20" s="31">
        <v>5</v>
      </c>
      <c r="B20" s="84" t="s">
        <v>28</v>
      </c>
      <c r="C20" s="7" t="s">
        <v>5</v>
      </c>
      <c r="D20" s="8" t="s">
        <v>7</v>
      </c>
      <c r="E20" s="45">
        <v>5</v>
      </c>
      <c r="F20" s="46">
        <v>33.96</v>
      </c>
      <c r="G20" s="49">
        <v>1</v>
      </c>
      <c r="H20" s="50">
        <v>654.79999999999995</v>
      </c>
      <c r="I20" s="43">
        <v>0</v>
      </c>
      <c r="J20" s="43">
        <v>1</v>
      </c>
      <c r="K20" s="40">
        <v>0</v>
      </c>
      <c r="L20" s="43">
        <v>0</v>
      </c>
      <c r="M20" s="40">
        <f>1+1</f>
        <v>2</v>
      </c>
      <c r="N20" s="41">
        <f>2.73+133.55</f>
        <v>136.28</v>
      </c>
      <c r="O20" s="44">
        <v>1</v>
      </c>
      <c r="P20" s="62">
        <v>9.67</v>
      </c>
    </row>
    <row r="21" spans="1:16" x14ac:dyDescent="0.25">
      <c r="A21" s="30">
        <v>6</v>
      </c>
      <c r="B21" s="84"/>
      <c r="C21" s="7" t="s">
        <v>8</v>
      </c>
      <c r="D21" s="8" t="s">
        <v>7</v>
      </c>
      <c r="E21" s="45">
        <v>2</v>
      </c>
      <c r="F21" s="47">
        <v>916.4</v>
      </c>
      <c r="G21" s="51">
        <v>0</v>
      </c>
      <c r="H21" s="52">
        <v>0</v>
      </c>
      <c r="I21" s="43">
        <v>0</v>
      </c>
      <c r="J21" s="43">
        <v>0</v>
      </c>
      <c r="K21" s="43">
        <v>0</v>
      </c>
      <c r="L21" s="43">
        <v>0</v>
      </c>
      <c r="M21" s="43">
        <f>1+3</f>
        <v>4</v>
      </c>
      <c r="N21" s="41">
        <f>494+604.1</f>
        <v>1098.0999999999999</v>
      </c>
      <c r="O21" s="42">
        <v>6</v>
      </c>
      <c r="P21" s="62">
        <v>400.8</v>
      </c>
    </row>
    <row r="22" spans="1:16" x14ac:dyDescent="0.25">
      <c r="A22" s="31">
        <v>7</v>
      </c>
      <c r="B22" s="84" t="s">
        <v>29</v>
      </c>
      <c r="C22" s="7" t="s">
        <v>5</v>
      </c>
      <c r="D22" s="8" t="s">
        <v>7</v>
      </c>
      <c r="E22" s="45">
        <v>0</v>
      </c>
      <c r="F22" s="48">
        <v>0</v>
      </c>
      <c r="G22" s="53">
        <v>0</v>
      </c>
      <c r="H22" s="52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4"/>
      <c r="C23" s="7" t="s">
        <v>8</v>
      </c>
      <c r="D23" s="8" t="s">
        <v>7</v>
      </c>
      <c r="E23" s="45">
        <v>0</v>
      </c>
      <c r="F23" s="46">
        <v>0</v>
      </c>
      <c r="G23" s="53">
        <v>0</v>
      </c>
      <c r="H23" s="52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91" t="s">
        <v>9</v>
      </c>
      <c r="C24" s="85" t="s">
        <v>27</v>
      </c>
      <c r="D24" s="86"/>
      <c r="E24" s="13">
        <v>0</v>
      </c>
      <c r="F24" s="14">
        <v>0</v>
      </c>
      <c r="G24" s="53">
        <v>0</v>
      </c>
      <c r="H24" s="52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2"/>
      <c r="C25" s="85" t="s">
        <v>23</v>
      </c>
      <c r="D25" s="86"/>
      <c r="E25" s="13">
        <v>1</v>
      </c>
      <c r="F25" s="14">
        <v>35</v>
      </c>
      <c r="G25" s="53">
        <v>0</v>
      </c>
      <c r="H25" s="52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2"/>
      <c r="C26" s="85" t="s">
        <v>26</v>
      </c>
      <c r="D26" s="86"/>
      <c r="E26" s="13">
        <v>0</v>
      </c>
      <c r="F26" s="14">
        <v>0</v>
      </c>
      <c r="G26" s="53">
        <v>0</v>
      </c>
      <c r="H26" s="52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2"/>
      <c r="C27" s="87" t="s">
        <v>19</v>
      </c>
      <c r="D27" s="88"/>
      <c r="E27" s="13">
        <v>0</v>
      </c>
      <c r="F27" s="14">
        <v>0</v>
      </c>
      <c r="G27" s="53">
        <v>0</v>
      </c>
      <c r="H27" s="52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2"/>
      <c r="C28" s="85" t="s">
        <v>36</v>
      </c>
      <c r="D28" s="86"/>
      <c r="E28" s="13">
        <v>0</v>
      </c>
      <c r="F28" s="14">
        <v>0</v>
      </c>
      <c r="G28" s="53">
        <v>0</v>
      </c>
      <c r="H28" s="52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2"/>
      <c r="C29" s="89" t="s">
        <v>35</v>
      </c>
      <c r="D29" s="90"/>
      <c r="E29" s="13">
        <v>4</v>
      </c>
      <c r="F29" s="14">
        <f>243.94+1030</f>
        <v>1273.94</v>
      </c>
      <c r="G29" s="54">
        <v>0</v>
      </c>
      <c r="H29" s="55">
        <v>0</v>
      </c>
      <c r="I29" s="18">
        <v>0</v>
      </c>
      <c r="J29" s="20">
        <v>0</v>
      </c>
      <c r="K29" s="20">
        <v>0</v>
      </c>
      <c r="L29" s="21">
        <v>0</v>
      </c>
      <c r="M29" s="32">
        <v>1</v>
      </c>
      <c r="N29" s="23">
        <v>488.76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3"/>
      <c r="C30" s="89" t="s">
        <v>37</v>
      </c>
      <c r="D30" s="90"/>
      <c r="E30" s="18">
        <v>0</v>
      </c>
      <c r="F30" s="19">
        <v>0</v>
      </c>
      <c r="G30" s="54">
        <v>2</v>
      </c>
      <c r="H30" s="55">
        <v>2600</v>
      </c>
      <c r="I30" s="18">
        <v>0</v>
      </c>
      <c r="J30" s="20">
        <v>0</v>
      </c>
      <c r="K30" s="20">
        <v>2</v>
      </c>
      <c r="L30" s="21">
        <v>0</v>
      </c>
      <c r="M30" s="32">
        <v>0</v>
      </c>
      <c r="N30" s="23">
        <v>0</v>
      </c>
      <c r="O30" s="36">
        <v>1</v>
      </c>
      <c r="P30" s="35">
        <v>4617.92</v>
      </c>
    </row>
    <row r="31" spans="1:16" s="1" customFormat="1" ht="15" customHeight="1" thickBot="1" x14ac:dyDescent="0.3">
      <c r="A31" s="31">
        <v>16</v>
      </c>
      <c r="B31" s="81" t="s">
        <v>10</v>
      </c>
      <c r="C31" s="82"/>
      <c r="D31" s="83"/>
      <c r="E31" s="56">
        <f>SUM(E16:E30)</f>
        <v>159</v>
      </c>
      <c r="F31" s="57">
        <f>SUM(F16:F30)</f>
        <v>6205.869999999999</v>
      </c>
      <c r="G31" s="58">
        <f>SUM(G16:G30)</f>
        <v>30</v>
      </c>
      <c r="H31" s="59">
        <f>SUM(H16:H30)</f>
        <v>3400.64</v>
      </c>
      <c r="I31" s="56">
        <f>SUM(I16:I29)</f>
        <v>5</v>
      </c>
      <c r="J31" s="60">
        <f>J16+J17+J18+J19+J20+J21+J22+J23+J24+J25+J26+J27+J28+J29+J30</f>
        <v>19</v>
      </c>
      <c r="K31" s="60">
        <f>SUM(K16:K30)</f>
        <v>3</v>
      </c>
      <c r="L31" s="61">
        <f t="shared" ref="L31" si="0">SUM(L16:L29)</f>
        <v>3</v>
      </c>
      <c r="M31" s="58">
        <f>SUM(M16:M30)</f>
        <v>85</v>
      </c>
      <c r="N31" s="59">
        <f>SUM(N16:N30)</f>
        <v>2178.46</v>
      </c>
      <c r="O31" s="37">
        <f>SUM(O16:O30)</f>
        <v>85</v>
      </c>
      <c r="P31" s="38">
        <f>SUM(P16:P30)</f>
        <v>7191.9400000000005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 2022</vt:lpstr>
      <vt:lpstr>'май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2022-07-04T14:22:09Z</dcterms:modified>
</cp:coreProperties>
</file>